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showInkAnnotation="0" autoCompressPictures="0"/>
  <bookViews>
    <workbookView xWindow="0" yWindow="0" windowWidth="25600" windowHeight="14960" tabRatio="500"/>
  </bookViews>
  <sheets>
    <sheet name="CBC SOLD 1 yr- No customs inclu" sheetId="1" r:id="rId1"/>
    <sheet name="SFR" sheetId="2" r:id="rId2"/>
    <sheet name="Condo Melb Beach- All OLD" sheetId="3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4" i="3" l="1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2" i="3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23" i="2"/>
  <c r="J22" i="2"/>
  <c r="J21" i="2"/>
  <c r="J20" i="2"/>
  <c r="J19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2" i="2"/>
  <c r="E14" i="1"/>
  <c r="E15" i="1"/>
  <c r="E11" i="1"/>
  <c r="E10" i="1"/>
  <c r="E12" i="1"/>
  <c r="C5" i="1"/>
  <c r="E5" i="1"/>
  <c r="E4" i="1"/>
  <c r="E2" i="1"/>
  <c r="E3" i="1"/>
  <c r="C6" i="1"/>
  <c r="E6" i="1"/>
  <c r="C7" i="1"/>
  <c r="E7" i="1"/>
  <c r="E8" i="1"/>
  <c r="E9" i="1"/>
  <c r="E13" i="1"/>
</calcChain>
</file>

<file path=xl/sharedStrings.xml><?xml version="1.0" encoding="utf-8"?>
<sst xmlns="http://schemas.openxmlformats.org/spreadsheetml/2006/main" count="260" uniqueCount="128">
  <si>
    <t>Address</t>
  </si>
  <si>
    <t xml:space="preserve">Lot Size </t>
  </si>
  <si>
    <t xml:space="preserve">Contract Sale Price </t>
  </si>
  <si>
    <t xml:space="preserve">Total Price </t>
  </si>
  <si>
    <t>Model- 7421 Matanila Reef</t>
  </si>
  <si>
    <t>Model- 7431 Matanilla Reef</t>
  </si>
  <si>
    <t>7451 Matanilla Reef</t>
  </si>
  <si>
    <t>Contract Date</t>
  </si>
  <si>
    <t># of Bedrooms</t>
  </si>
  <si>
    <t># of Bathrooms</t>
  </si>
  <si>
    <t>7471 Matanilla Reef</t>
  </si>
  <si>
    <t>7481 Matanilla Reef</t>
  </si>
  <si>
    <t>180 Whaler</t>
  </si>
  <si>
    <t>184 Whaler</t>
  </si>
  <si>
    <t xml:space="preserve">2 full/ 2 half </t>
  </si>
  <si>
    <t>3 full/ 2 half</t>
  </si>
  <si>
    <t>2 full/2 half</t>
  </si>
  <si>
    <t>Ladd</t>
  </si>
  <si>
    <t>N/A</t>
  </si>
  <si>
    <t>4 full/ 2 half</t>
  </si>
  <si>
    <t xml:space="preserve">Nuget Re-Sale </t>
  </si>
  <si>
    <t>In progress</t>
  </si>
  <si>
    <t>Presold 3/26/2018</t>
  </si>
  <si>
    <t>3/1 half</t>
  </si>
  <si>
    <t>410 Ocean Ave- Townhome</t>
  </si>
  <si>
    <t>Model/ N/A</t>
  </si>
  <si>
    <t>7617 Kiahwah</t>
  </si>
  <si>
    <t>7607 Kiahwah</t>
  </si>
  <si>
    <t>3/1half</t>
  </si>
  <si>
    <t>8/212017</t>
  </si>
  <si>
    <t>Model/NA</t>
  </si>
  <si>
    <t>58x95</t>
  </si>
  <si>
    <t>45x125</t>
  </si>
  <si>
    <t>45x110</t>
  </si>
  <si>
    <t>60x110</t>
  </si>
  <si>
    <t>3 full</t>
  </si>
  <si>
    <t>2 full/ 1 half</t>
  </si>
  <si>
    <t>3 full/1 half</t>
  </si>
  <si>
    <t>45x131</t>
  </si>
  <si>
    <t>65x155</t>
  </si>
  <si>
    <t>150x49</t>
  </si>
  <si>
    <t>1 full</t>
  </si>
  <si>
    <t>51x 110</t>
  </si>
  <si>
    <t>Upgrades- Change Orders</t>
  </si>
  <si>
    <t xml:space="preserve">Total Under Air Living SqFt  </t>
  </si>
  <si>
    <t xml:space="preserve">408 Ocean Ave </t>
  </si>
  <si>
    <t xml:space="preserve">406 Ocean Ave </t>
  </si>
  <si>
    <t xml:space="preserve">Single Family </t>
  </si>
  <si>
    <t xml:space="preserve">Price </t>
  </si>
  <si>
    <t xml:space="preserve">Year built </t>
  </si>
  <si>
    <t>Pool</t>
  </si>
  <si>
    <t xml:space="preserve">Bed </t>
  </si>
  <si>
    <t>Bath</t>
  </si>
  <si>
    <t>Area</t>
  </si>
  <si>
    <t>Sqft</t>
  </si>
  <si>
    <t>580 Newport Dr</t>
  </si>
  <si>
    <t>yes</t>
  </si>
  <si>
    <t>165 Enclave</t>
  </si>
  <si>
    <t>No</t>
  </si>
  <si>
    <t>Waterfront</t>
  </si>
  <si>
    <t>134 Island view Dr</t>
  </si>
  <si>
    <t>128 Windward way</t>
  </si>
  <si>
    <t>Yes</t>
  </si>
  <si>
    <t xml:space="preserve">608 Grant Court </t>
  </si>
  <si>
    <t>577 Hawksbill</t>
  </si>
  <si>
    <t>814 Hawksbill</t>
  </si>
  <si>
    <t>900 lanternback</t>
  </si>
  <si>
    <t>256 Lanternback</t>
  </si>
  <si>
    <t>262 Lanternback</t>
  </si>
  <si>
    <t>268 Lanternback</t>
  </si>
  <si>
    <t>475 Lighthouse</t>
  </si>
  <si>
    <t>208 Lanternback</t>
  </si>
  <si>
    <t>304 deland ave</t>
  </si>
  <si>
    <t>335 Miami ave</t>
  </si>
  <si>
    <t>no</t>
  </si>
  <si>
    <t>112 Orlando ave</t>
  </si>
  <si>
    <t>Price per sqft</t>
  </si>
  <si>
    <t>309 S riverside</t>
  </si>
  <si>
    <t>915 south riverside</t>
  </si>
  <si>
    <t>234 tampa ave</t>
  </si>
  <si>
    <t>205 4th ave</t>
  </si>
  <si>
    <t>353 Amberjack</t>
  </si>
  <si>
    <t>408 S Anchor key</t>
  </si>
  <si>
    <t>409 Anchor key</t>
  </si>
  <si>
    <t>836 Aquarina blvd</t>
  </si>
  <si>
    <t>860 Aquarina blvd</t>
  </si>
  <si>
    <t xml:space="preserve">211 Flamingo </t>
  </si>
  <si>
    <t>260 Hammock shore</t>
  </si>
  <si>
    <t>361 Hiawatha Way</t>
  </si>
  <si>
    <t xml:space="preserve">504 Hibiscus Trail </t>
  </si>
  <si>
    <t>8040 Hwy A1A</t>
  </si>
  <si>
    <t>604 Jasmine</t>
  </si>
  <si>
    <t>7628 Kiawah way</t>
  </si>
  <si>
    <t>7431 Matanilla Reef</t>
  </si>
  <si>
    <t>7421 Matanilla Reef</t>
  </si>
  <si>
    <t>7431Matanilla Reef</t>
  </si>
  <si>
    <t xml:space="preserve">7451 Matanailla </t>
  </si>
  <si>
    <t xml:space="preserve">410 Ocean Ave </t>
  </si>
  <si>
    <t xml:space="preserve">111 River Oaks dr </t>
  </si>
  <si>
    <t>5870 Riverside</t>
  </si>
  <si>
    <t>180 Waler</t>
  </si>
  <si>
    <t xml:space="preserve">Water type </t>
  </si>
  <si>
    <t>bed</t>
  </si>
  <si>
    <t xml:space="preserve"> yr built </t>
  </si>
  <si>
    <t>Price</t>
  </si>
  <si>
    <t>Condo Name</t>
  </si>
  <si>
    <t xml:space="preserve">Magnolia key </t>
  </si>
  <si>
    <t>price per sqft</t>
  </si>
  <si>
    <t>View</t>
  </si>
  <si>
    <t>view</t>
  </si>
  <si>
    <t>Cauarina</t>
  </si>
  <si>
    <t>Ocean Dunes</t>
  </si>
  <si>
    <t>Tidewater</t>
  </si>
  <si>
    <t>Oceanfront</t>
  </si>
  <si>
    <t>The Breakers</t>
  </si>
  <si>
    <t>o</t>
  </si>
  <si>
    <t>Wexford</t>
  </si>
  <si>
    <t>River</t>
  </si>
  <si>
    <t>Beachcomber</t>
  </si>
  <si>
    <t>EBB Tide</t>
  </si>
  <si>
    <t>Opus</t>
  </si>
  <si>
    <t>Lecume de mer</t>
  </si>
  <si>
    <t>Saltaire</t>
  </si>
  <si>
    <t>South Shore</t>
  </si>
  <si>
    <t>Sterling House</t>
  </si>
  <si>
    <t>River Acc</t>
  </si>
  <si>
    <t>NA</t>
  </si>
  <si>
    <t xml:space="preserve">AV for two years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</si>
</sst>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u/>
      <sz val="12"/>
      <color theme="1"/>
      <name val="Calibri"/>
      <scheme val="minor"/>
    </font>
    <font>
      <b/>
      <sz val="14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44" fontId="0" fillId="0" borderId="0" xfId="0" applyNumberFormat="1"/>
    <xf numFmtId="0" fontId="0" fillId="0" borderId="0" xfId="0" applyAlignment="1">
      <alignment wrapText="1"/>
    </xf>
    <xf numFmtId="164" fontId="0" fillId="0" borderId="0" xfId="0" applyNumberFormat="1"/>
    <xf numFmtId="0" fontId="4" fillId="0" borderId="0" xfId="0" applyFont="1" applyAlignment="1">
      <alignment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1" fontId="0" fillId="0" borderId="0" xfId="0" applyNumberFormat="1"/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20"/>
  <sheetViews>
    <sheetView tabSelected="1" workbookViewId="0">
      <selection activeCell="D2" sqref="D2"/>
    </sheetView>
  </sheetViews>
  <sheetFormatPr baseColWidth="10" defaultRowHeight="15" x14ac:dyDescent="0"/>
  <cols>
    <col min="1" max="1" width="15.6640625" style="2" customWidth="1"/>
    <col min="2" max="2" width="12.5" customWidth="1"/>
    <col min="3" max="3" width="13.33203125" customWidth="1"/>
    <col min="4" max="4" width="11.6640625" customWidth="1"/>
    <col min="5" max="5" width="12.83203125" customWidth="1"/>
    <col min="6" max="7" width="9.33203125" customWidth="1"/>
    <col min="8" max="8" width="12.1640625" customWidth="1"/>
    <col min="9" max="9" width="11.5" customWidth="1"/>
  </cols>
  <sheetData>
    <row r="1" spans="1:11" s="2" customFormat="1" ht="90">
      <c r="A1" s="9" t="s">
        <v>0</v>
      </c>
      <c r="B1" s="9" t="s">
        <v>7</v>
      </c>
      <c r="C1" s="9" t="s">
        <v>2</v>
      </c>
      <c r="D1" s="9" t="s">
        <v>43</v>
      </c>
      <c r="E1" s="9" t="s">
        <v>3</v>
      </c>
      <c r="F1" s="9" t="s">
        <v>44</v>
      </c>
      <c r="G1" s="9" t="s">
        <v>1</v>
      </c>
      <c r="H1" s="9" t="s">
        <v>8</v>
      </c>
      <c r="I1" s="9" t="s">
        <v>9</v>
      </c>
      <c r="J1" s="4"/>
      <c r="K1" s="4"/>
    </row>
    <row r="2" spans="1:11" ht="30">
      <c r="A2" s="5" t="s">
        <v>4</v>
      </c>
      <c r="B2" s="6">
        <v>42789</v>
      </c>
      <c r="C2" s="7">
        <v>846395</v>
      </c>
      <c r="D2" s="7" t="s">
        <v>25</v>
      </c>
      <c r="E2" s="7">
        <f>C2</f>
        <v>846395</v>
      </c>
      <c r="F2" s="8">
        <v>2738</v>
      </c>
      <c r="G2" s="8" t="s">
        <v>38</v>
      </c>
      <c r="H2" s="8">
        <v>3</v>
      </c>
      <c r="I2" s="8" t="s">
        <v>15</v>
      </c>
      <c r="J2" s="8"/>
    </row>
    <row r="3" spans="1:11" ht="30">
      <c r="A3" s="5" t="s">
        <v>5</v>
      </c>
      <c r="B3" s="5" t="s">
        <v>29</v>
      </c>
      <c r="C3" s="7">
        <v>849900</v>
      </c>
      <c r="D3" s="7" t="s">
        <v>25</v>
      </c>
      <c r="E3" s="7">
        <f>C3</f>
        <v>849900</v>
      </c>
      <c r="F3" s="8">
        <v>2738</v>
      </c>
      <c r="G3" s="8" t="s">
        <v>38</v>
      </c>
      <c r="H3" s="8">
        <v>3</v>
      </c>
      <c r="I3" s="8" t="s">
        <v>15</v>
      </c>
      <c r="J3" s="8"/>
    </row>
    <row r="4" spans="1:11">
      <c r="A4" s="5" t="s">
        <v>20</v>
      </c>
      <c r="B4" s="6">
        <v>43244</v>
      </c>
      <c r="C4" s="7">
        <v>850000</v>
      </c>
      <c r="D4" s="7" t="s">
        <v>18</v>
      </c>
      <c r="E4" s="7">
        <f>C4</f>
        <v>850000</v>
      </c>
      <c r="F4" s="8">
        <v>2738</v>
      </c>
      <c r="G4" s="8" t="s">
        <v>38</v>
      </c>
      <c r="H4" s="8">
        <v>3</v>
      </c>
      <c r="I4" s="8" t="s">
        <v>19</v>
      </c>
      <c r="J4" s="8"/>
    </row>
    <row r="5" spans="1:11" ht="30">
      <c r="A5" s="5" t="s">
        <v>6</v>
      </c>
      <c r="B5" s="6">
        <v>43003</v>
      </c>
      <c r="C5" s="7">
        <f>649900+191450</f>
        <v>841350</v>
      </c>
      <c r="D5" s="7">
        <v>203000</v>
      </c>
      <c r="E5" s="7">
        <f>D5+C5</f>
        <v>1044350</v>
      </c>
      <c r="F5" s="8">
        <v>3153</v>
      </c>
      <c r="G5" s="8" t="s">
        <v>32</v>
      </c>
      <c r="H5" s="8">
        <v>3</v>
      </c>
      <c r="I5" s="8" t="s">
        <v>16</v>
      </c>
      <c r="J5" s="8"/>
    </row>
    <row r="6" spans="1:11" ht="30">
      <c r="A6" s="5" t="s">
        <v>10</v>
      </c>
      <c r="B6" s="6">
        <v>42830</v>
      </c>
      <c r="C6" s="7">
        <f>649900+134000</f>
        <v>783900</v>
      </c>
      <c r="D6" s="7">
        <v>15527.64</v>
      </c>
      <c r="E6" s="7">
        <f>D6+C6</f>
        <v>799427.64</v>
      </c>
      <c r="F6" s="8">
        <v>3153</v>
      </c>
      <c r="G6" s="8" t="s">
        <v>33</v>
      </c>
      <c r="H6" s="8">
        <v>3</v>
      </c>
      <c r="I6" s="8" t="s">
        <v>14</v>
      </c>
      <c r="J6" s="8"/>
    </row>
    <row r="7" spans="1:11" ht="30">
      <c r="A7" s="5" t="s">
        <v>11</v>
      </c>
      <c r="B7" s="6">
        <v>42583</v>
      </c>
      <c r="C7" s="7">
        <f>649900+165000</f>
        <v>814900</v>
      </c>
      <c r="D7" s="7">
        <v>90000</v>
      </c>
      <c r="E7" s="7">
        <f>C7+D7</f>
        <v>904900</v>
      </c>
      <c r="F7" s="8">
        <v>2948</v>
      </c>
      <c r="G7" s="8" t="s">
        <v>42</v>
      </c>
      <c r="H7" s="8">
        <v>3</v>
      </c>
      <c r="I7" s="8" t="s">
        <v>35</v>
      </c>
      <c r="J7" s="8"/>
    </row>
    <row r="8" spans="1:11">
      <c r="A8" s="5" t="s">
        <v>12</v>
      </c>
      <c r="B8" s="6">
        <v>43154</v>
      </c>
      <c r="C8" s="7">
        <v>750000</v>
      </c>
      <c r="D8" s="7" t="s">
        <v>30</v>
      </c>
      <c r="E8" s="7">
        <f t="shared" ref="E8:E14" si="0">C8</f>
        <v>750000</v>
      </c>
      <c r="F8" s="8">
        <v>2935</v>
      </c>
      <c r="G8" s="8" t="s">
        <v>31</v>
      </c>
      <c r="H8" s="8">
        <v>3</v>
      </c>
      <c r="I8" s="8" t="s">
        <v>36</v>
      </c>
      <c r="J8" s="8"/>
    </row>
    <row r="9" spans="1:11">
      <c r="A9" s="5" t="s">
        <v>13</v>
      </c>
      <c r="B9" s="6">
        <v>42783</v>
      </c>
      <c r="C9" s="7">
        <v>759000</v>
      </c>
      <c r="D9" s="7" t="s">
        <v>30</v>
      </c>
      <c r="E9" s="7">
        <f t="shared" si="0"/>
        <v>759000</v>
      </c>
      <c r="F9" s="8">
        <v>2930</v>
      </c>
      <c r="G9" s="8" t="s">
        <v>31</v>
      </c>
      <c r="H9" s="8">
        <v>3</v>
      </c>
      <c r="I9" s="8" t="s">
        <v>36</v>
      </c>
      <c r="J9" s="8"/>
    </row>
    <row r="10" spans="1:11">
      <c r="A10" s="5" t="s">
        <v>26</v>
      </c>
      <c r="B10" s="6">
        <v>43249</v>
      </c>
      <c r="C10" s="7">
        <v>889900</v>
      </c>
      <c r="D10" s="7" t="s">
        <v>18</v>
      </c>
      <c r="E10" s="7">
        <f t="shared" si="0"/>
        <v>889900</v>
      </c>
      <c r="F10" s="8">
        <v>3309</v>
      </c>
      <c r="G10" s="8" t="s">
        <v>34</v>
      </c>
      <c r="H10" s="8">
        <v>4</v>
      </c>
      <c r="I10" s="8" t="s">
        <v>37</v>
      </c>
      <c r="J10" s="8"/>
    </row>
    <row r="11" spans="1:11">
      <c r="A11" s="5" t="s">
        <v>27</v>
      </c>
      <c r="B11" s="6">
        <v>43269</v>
      </c>
      <c r="C11" s="7">
        <v>650000</v>
      </c>
      <c r="D11" s="7" t="s">
        <v>18</v>
      </c>
      <c r="E11" s="7">
        <f t="shared" si="0"/>
        <v>650000</v>
      </c>
      <c r="F11" s="8">
        <v>1822</v>
      </c>
      <c r="G11" s="8" t="s">
        <v>34</v>
      </c>
      <c r="H11" s="8">
        <v>2</v>
      </c>
      <c r="I11" s="8" t="s">
        <v>41</v>
      </c>
      <c r="J11" s="8"/>
    </row>
    <row r="12" spans="1:11" ht="30">
      <c r="A12" s="5" t="s">
        <v>24</v>
      </c>
      <c r="B12" s="6" t="s">
        <v>22</v>
      </c>
      <c r="C12" s="7">
        <v>770900</v>
      </c>
      <c r="D12" s="7" t="s">
        <v>21</v>
      </c>
      <c r="E12" s="7">
        <f t="shared" si="0"/>
        <v>770900</v>
      </c>
      <c r="F12" s="8">
        <v>3300</v>
      </c>
      <c r="G12" s="8" t="s">
        <v>40</v>
      </c>
      <c r="H12" s="8">
        <v>4</v>
      </c>
      <c r="I12" s="8" t="s">
        <v>23</v>
      </c>
      <c r="J12" s="8"/>
      <c r="K12" s="1"/>
    </row>
    <row r="13" spans="1:11">
      <c r="A13" s="5" t="s">
        <v>17</v>
      </c>
      <c r="B13" s="6">
        <v>43256</v>
      </c>
      <c r="C13" s="7">
        <v>865000</v>
      </c>
      <c r="D13" s="7" t="s">
        <v>18</v>
      </c>
      <c r="E13" s="7">
        <f t="shared" si="0"/>
        <v>865000</v>
      </c>
      <c r="F13" s="8">
        <v>2901</v>
      </c>
      <c r="G13" s="8" t="s">
        <v>39</v>
      </c>
      <c r="H13" s="8">
        <v>3</v>
      </c>
      <c r="I13" s="8" t="s">
        <v>28</v>
      </c>
      <c r="J13" s="8"/>
    </row>
    <row r="14" spans="1:11">
      <c r="A14" s="2" t="s">
        <v>45</v>
      </c>
      <c r="B14" s="10">
        <v>43302</v>
      </c>
      <c r="C14" s="3">
        <v>822000</v>
      </c>
      <c r="D14" s="3"/>
      <c r="E14" s="3">
        <f t="shared" si="0"/>
        <v>822000</v>
      </c>
      <c r="F14" s="8">
        <v>3300</v>
      </c>
      <c r="G14" s="8" t="s">
        <v>40</v>
      </c>
      <c r="H14" s="8">
        <v>3</v>
      </c>
      <c r="I14" s="8" t="s">
        <v>28</v>
      </c>
    </row>
    <row r="15" spans="1:11">
      <c r="A15" s="2" t="s">
        <v>46</v>
      </c>
      <c r="B15" s="10">
        <v>42968</v>
      </c>
      <c r="C15" s="3">
        <v>813500</v>
      </c>
      <c r="D15" s="7" t="s">
        <v>21</v>
      </c>
      <c r="E15" s="7">
        <f>C15</f>
        <v>813500</v>
      </c>
      <c r="F15" s="8">
        <v>3300</v>
      </c>
      <c r="G15" s="8" t="s">
        <v>40</v>
      </c>
      <c r="H15" s="8">
        <v>4</v>
      </c>
      <c r="I15" s="8" t="s">
        <v>23</v>
      </c>
    </row>
    <row r="16" spans="1:11">
      <c r="A16" s="3"/>
    </row>
    <row r="17" spans="1:1">
      <c r="A17" s="1"/>
    </row>
    <row r="18" spans="1:1">
      <c r="A18"/>
    </row>
    <row r="19" spans="1:1">
      <c r="A19"/>
    </row>
    <row r="20" spans="1:1">
      <c r="A20"/>
    </row>
  </sheetData>
  <phoneticPr fontId="3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M27" sqref="M27"/>
    </sheetView>
  </sheetViews>
  <sheetFormatPr baseColWidth="10" defaultRowHeight="15" x14ac:dyDescent="0"/>
  <cols>
    <col min="1" max="1" width="35.5" style="2" customWidth="1"/>
    <col min="10" max="10" width="15.5" customWidth="1"/>
  </cols>
  <sheetData>
    <row r="1" spans="1:10" ht="15" customHeight="1">
      <c r="A1" s="2" t="s">
        <v>47</v>
      </c>
      <c r="B1" t="s">
        <v>48</v>
      </c>
      <c r="C1" t="s">
        <v>53</v>
      </c>
      <c r="D1" t="s">
        <v>49</v>
      </c>
      <c r="E1" t="s">
        <v>50</v>
      </c>
      <c r="F1" t="s">
        <v>51</v>
      </c>
      <c r="G1" t="s">
        <v>52</v>
      </c>
      <c r="H1" t="s">
        <v>54</v>
      </c>
      <c r="I1" t="s">
        <v>59</v>
      </c>
      <c r="J1" t="s">
        <v>76</v>
      </c>
    </row>
    <row r="2" spans="1:10">
      <c r="A2" s="2" t="s">
        <v>55</v>
      </c>
      <c r="B2" s="11">
        <v>710000</v>
      </c>
      <c r="C2">
        <v>383</v>
      </c>
      <c r="D2">
        <v>1992</v>
      </c>
      <c r="E2" t="s">
        <v>56</v>
      </c>
      <c r="F2">
        <v>4</v>
      </c>
      <c r="G2">
        <v>3</v>
      </c>
      <c r="H2">
        <v>3307</v>
      </c>
      <c r="I2" t="s">
        <v>58</v>
      </c>
      <c r="J2" s="12">
        <f>B2/H2</f>
        <v>214.69609918355005</v>
      </c>
    </row>
    <row r="3" spans="1:10">
      <c r="A3" s="2" t="s">
        <v>57</v>
      </c>
      <c r="B3" s="11">
        <v>735000</v>
      </c>
      <c r="C3">
        <v>382</v>
      </c>
      <c r="D3">
        <v>2018</v>
      </c>
      <c r="E3" t="s">
        <v>58</v>
      </c>
      <c r="F3">
        <v>4</v>
      </c>
      <c r="G3">
        <v>3</v>
      </c>
      <c r="H3">
        <v>2535</v>
      </c>
      <c r="I3" t="s">
        <v>58</v>
      </c>
      <c r="J3" s="12">
        <f t="shared" ref="J3:J42" si="0">B3/H3</f>
        <v>289.94082840236689</v>
      </c>
    </row>
    <row r="4" spans="1:10">
      <c r="A4" s="2" t="s">
        <v>60</v>
      </c>
      <c r="B4" s="11">
        <v>830000</v>
      </c>
      <c r="C4">
        <v>382</v>
      </c>
      <c r="D4">
        <v>1997</v>
      </c>
      <c r="E4" t="s">
        <v>56</v>
      </c>
      <c r="F4">
        <v>4</v>
      </c>
      <c r="G4">
        <v>4</v>
      </c>
      <c r="H4">
        <v>3445</v>
      </c>
      <c r="I4" t="s">
        <v>56</v>
      </c>
      <c r="J4" s="12">
        <f t="shared" si="0"/>
        <v>240.92888243831641</v>
      </c>
    </row>
    <row r="5" spans="1:10">
      <c r="A5" s="2" t="s">
        <v>61</v>
      </c>
      <c r="B5" s="11">
        <v>751000</v>
      </c>
      <c r="C5">
        <v>382</v>
      </c>
      <c r="D5">
        <v>1989</v>
      </c>
      <c r="E5" t="s">
        <v>62</v>
      </c>
      <c r="F5">
        <v>4</v>
      </c>
      <c r="G5">
        <v>3</v>
      </c>
      <c r="H5">
        <v>3288</v>
      </c>
      <c r="I5" t="s">
        <v>56</v>
      </c>
      <c r="J5" s="12">
        <f t="shared" si="0"/>
        <v>228.40632603406326</v>
      </c>
    </row>
    <row r="6" spans="1:10">
      <c r="A6" s="2" t="s">
        <v>63</v>
      </c>
      <c r="B6" s="11">
        <v>795000</v>
      </c>
      <c r="C6">
        <v>382</v>
      </c>
      <c r="D6">
        <v>1969</v>
      </c>
      <c r="E6" t="s">
        <v>56</v>
      </c>
      <c r="F6">
        <v>4</v>
      </c>
      <c r="G6">
        <v>2</v>
      </c>
      <c r="H6">
        <v>2605</v>
      </c>
      <c r="I6" t="s">
        <v>56</v>
      </c>
      <c r="J6" s="12">
        <f t="shared" si="0"/>
        <v>305.18234165067179</v>
      </c>
    </row>
    <row r="7" spans="1:10">
      <c r="A7" s="2" t="s">
        <v>64</v>
      </c>
      <c r="B7" s="11">
        <v>825000</v>
      </c>
      <c r="C7">
        <v>381</v>
      </c>
      <c r="D7">
        <v>1986</v>
      </c>
      <c r="E7" t="s">
        <v>56</v>
      </c>
      <c r="F7">
        <v>3</v>
      </c>
      <c r="G7">
        <v>3</v>
      </c>
      <c r="H7">
        <v>2794</v>
      </c>
      <c r="I7" t="s">
        <v>56</v>
      </c>
      <c r="J7" s="12">
        <f t="shared" si="0"/>
        <v>295.2755905511811</v>
      </c>
    </row>
    <row r="8" spans="1:10">
      <c r="A8" s="2" t="s">
        <v>65</v>
      </c>
      <c r="B8" s="11">
        <v>720000</v>
      </c>
      <c r="C8">
        <v>381</v>
      </c>
      <c r="D8">
        <v>1981</v>
      </c>
      <c r="E8" t="s">
        <v>56</v>
      </c>
      <c r="F8">
        <v>4</v>
      </c>
      <c r="G8">
        <v>3</v>
      </c>
      <c r="H8">
        <v>3182</v>
      </c>
      <c r="I8" t="s">
        <v>56</v>
      </c>
      <c r="J8" s="12">
        <f t="shared" si="0"/>
        <v>226.27278441231928</v>
      </c>
    </row>
    <row r="9" spans="1:10">
      <c r="A9" s="2" t="s">
        <v>71</v>
      </c>
      <c r="B9" s="11">
        <v>927000</v>
      </c>
      <c r="C9">
        <v>381</v>
      </c>
      <c r="D9">
        <v>1993</v>
      </c>
      <c r="E9" t="s">
        <v>56</v>
      </c>
      <c r="F9">
        <v>5</v>
      </c>
      <c r="G9">
        <v>3</v>
      </c>
      <c r="H9">
        <v>3357</v>
      </c>
      <c r="I9" t="s">
        <v>56</v>
      </c>
      <c r="J9" s="12">
        <f t="shared" si="0"/>
        <v>276.13941018766758</v>
      </c>
    </row>
    <row r="10" spans="1:10">
      <c r="A10" s="2" t="s">
        <v>66</v>
      </c>
      <c r="B10" s="11">
        <v>900000</v>
      </c>
      <c r="C10">
        <v>381</v>
      </c>
      <c r="D10">
        <v>1996</v>
      </c>
      <c r="E10" t="s">
        <v>56</v>
      </c>
      <c r="F10">
        <v>3</v>
      </c>
      <c r="G10">
        <v>3</v>
      </c>
      <c r="H10">
        <v>2782</v>
      </c>
      <c r="I10" t="s">
        <v>56</v>
      </c>
      <c r="J10" s="12">
        <f t="shared" si="0"/>
        <v>323.50826743350109</v>
      </c>
    </row>
    <row r="11" spans="1:10">
      <c r="A11" s="2" t="s">
        <v>67</v>
      </c>
      <c r="B11" s="11">
        <v>860000</v>
      </c>
      <c r="C11">
        <v>381</v>
      </c>
      <c r="D11">
        <v>1996</v>
      </c>
      <c r="E11" t="s">
        <v>56</v>
      </c>
      <c r="F11">
        <v>4</v>
      </c>
      <c r="G11">
        <v>3</v>
      </c>
      <c r="H11">
        <v>3131</v>
      </c>
      <c r="I11" t="s">
        <v>56</v>
      </c>
      <c r="J11" s="12">
        <f t="shared" si="0"/>
        <v>274.6726285531779</v>
      </c>
    </row>
    <row r="12" spans="1:10">
      <c r="A12" s="2" t="s">
        <v>68</v>
      </c>
      <c r="B12" s="11">
        <v>675000</v>
      </c>
      <c r="C12">
        <v>381</v>
      </c>
      <c r="D12">
        <v>1996</v>
      </c>
      <c r="E12" t="s">
        <v>56</v>
      </c>
      <c r="F12">
        <v>4</v>
      </c>
      <c r="G12">
        <v>3</v>
      </c>
      <c r="H12">
        <v>2775</v>
      </c>
      <c r="I12" t="s">
        <v>56</v>
      </c>
      <c r="J12" s="12">
        <f t="shared" si="0"/>
        <v>243.24324324324326</v>
      </c>
    </row>
    <row r="13" spans="1:10">
      <c r="A13" s="2" t="s">
        <v>69</v>
      </c>
      <c r="B13" s="11">
        <v>820000</v>
      </c>
      <c r="C13">
        <v>381</v>
      </c>
      <c r="D13">
        <v>1989</v>
      </c>
      <c r="E13" t="s">
        <v>56</v>
      </c>
      <c r="F13">
        <v>4</v>
      </c>
      <c r="G13">
        <v>3</v>
      </c>
      <c r="H13">
        <v>3288</v>
      </c>
      <c r="I13" t="s">
        <v>56</v>
      </c>
      <c r="J13" s="12">
        <f t="shared" si="0"/>
        <v>249.39172749391727</v>
      </c>
    </row>
    <row r="14" spans="1:10">
      <c r="A14" s="2" t="s">
        <v>70</v>
      </c>
      <c r="B14" s="11">
        <v>685000</v>
      </c>
      <c r="C14">
        <v>381</v>
      </c>
      <c r="D14">
        <v>1989</v>
      </c>
      <c r="E14" t="s">
        <v>56</v>
      </c>
      <c r="F14">
        <v>4</v>
      </c>
      <c r="G14">
        <v>3</v>
      </c>
      <c r="H14">
        <v>2761</v>
      </c>
      <c r="I14" t="s">
        <v>56</v>
      </c>
      <c r="J14" s="12">
        <f t="shared" si="0"/>
        <v>248.09851503078596</v>
      </c>
    </row>
    <row r="15" spans="1:10">
      <c r="A15" s="2" t="s">
        <v>72</v>
      </c>
      <c r="B15" s="11">
        <v>646000</v>
      </c>
      <c r="C15">
        <v>384</v>
      </c>
      <c r="D15">
        <v>1961</v>
      </c>
      <c r="E15" t="s">
        <v>56</v>
      </c>
      <c r="F15">
        <v>5</v>
      </c>
      <c r="G15">
        <v>3</v>
      </c>
      <c r="H15">
        <v>3245</v>
      </c>
      <c r="I15" t="s">
        <v>74</v>
      </c>
      <c r="J15" s="12">
        <f t="shared" si="0"/>
        <v>199.07550077041603</v>
      </c>
    </row>
    <row r="16" spans="1:10">
      <c r="A16" s="2" t="s">
        <v>73</v>
      </c>
      <c r="B16" s="11">
        <v>638000</v>
      </c>
      <c r="C16">
        <v>384</v>
      </c>
      <c r="D16">
        <v>1969</v>
      </c>
      <c r="E16" t="s">
        <v>56</v>
      </c>
      <c r="F16">
        <v>5</v>
      </c>
      <c r="G16">
        <v>3</v>
      </c>
      <c r="H16">
        <v>3321</v>
      </c>
      <c r="I16" t="s">
        <v>74</v>
      </c>
      <c r="J16" s="12">
        <f t="shared" si="0"/>
        <v>192.11080999698885</v>
      </c>
    </row>
    <row r="17" spans="1:10">
      <c r="A17" s="2" t="s">
        <v>75</v>
      </c>
      <c r="B17" s="11">
        <v>600000</v>
      </c>
      <c r="C17">
        <v>384</v>
      </c>
      <c r="D17">
        <v>1963</v>
      </c>
      <c r="E17" t="s">
        <v>56</v>
      </c>
      <c r="F17">
        <v>4</v>
      </c>
      <c r="G17">
        <v>3</v>
      </c>
      <c r="H17">
        <v>2613</v>
      </c>
      <c r="I17" t="s">
        <v>74</v>
      </c>
      <c r="J17" s="12">
        <f t="shared" si="0"/>
        <v>229.62112514351321</v>
      </c>
    </row>
    <row r="18" spans="1:10">
      <c r="A18" s="2" t="s">
        <v>77</v>
      </c>
      <c r="B18" s="11">
        <v>620000</v>
      </c>
      <c r="C18">
        <v>384</v>
      </c>
      <c r="D18">
        <v>1951</v>
      </c>
      <c r="E18" t="s">
        <v>74</v>
      </c>
      <c r="F18">
        <v>5</v>
      </c>
      <c r="G18">
        <v>5</v>
      </c>
      <c r="H18">
        <v>3125</v>
      </c>
      <c r="I18" t="s">
        <v>74</v>
      </c>
      <c r="J18" s="12">
        <f t="shared" si="0"/>
        <v>198.4</v>
      </c>
    </row>
    <row r="19" spans="1:10">
      <c r="A19" s="2" t="s">
        <v>78</v>
      </c>
      <c r="B19" s="11">
        <v>620000</v>
      </c>
      <c r="C19">
        <v>384</v>
      </c>
      <c r="D19">
        <v>1966</v>
      </c>
      <c r="E19" t="s">
        <v>74</v>
      </c>
      <c r="F19">
        <v>4</v>
      </c>
      <c r="G19">
        <v>2</v>
      </c>
      <c r="H19">
        <v>3200</v>
      </c>
      <c r="I19" t="s">
        <v>74</v>
      </c>
      <c r="J19" s="12">
        <f t="shared" si="0"/>
        <v>193.75</v>
      </c>
    </row>
    <row r="20" spans="1:10">
      <c r="A20" s="2" t="s">
        <v>79</v>
      </c>
      <c r="B20" s="11">
        <v>650000</v>
      </c>
      <c r="C20">
        <v>384</v>
      </c>
      <c r="D20">
        <v>2007</v>
      </c>
      <c r="E20" t="s">
        <v>56</v>
      </c>
      <c r="F20">
        <v>4</v>
      </c>
      <c r="G20">
        <v>3</v>
      </c>
      <c r="H20">
        <v>2860</v>
      </c>
      <c r="I20" t="s">
        <v>74</v>
      </c>
      <c r="J20" s="12">
        <f t="shared" si="0"/>
        <v>227.27272727272728</v>
      </c>
    </row>
    <row r="21" spans="1:10">
      <c r="A21" s="2" t="s">
        <v>80</v>
      </c>
      <c r="B21" s="11">
        <v>645000</v>
      </c>
      <c r="C21">
        <v>384</v>
      </c>
      <c r="D21">
        <v>2004</v>
      </c>
      <c r="E21" t="s">
        <v>74</v>
      </c>
      <c r="F21">
        <v>4</v>
      </c>
      <c r="G21">
        <v>3</v>
      </c>
      <c r="H21">
        <v>3147</v>
      </c>
      <c r="I21" t="s">
        <v>74</v>
      </c>
      <c r="J21" s="12">
        <f t="shared" si="0"/>
        <v>204.95710200190658</v>
      </c>
    </row>
    <row r="22" spans="1:10">
      <c r="A22" s="2" t="s">
        <v>81</v>
      </c>
      <c r="B22" s="11">
        <v>640000</v>
      </c>
      <c r="C22">
        <v>384</v>
      </c>
      <c r="D22">
        <v>1976</v>
      </c>
      <c r="E22" t="s">
        <v>56</v>
      </c>
      <c r="F22">
        <v>4</v>
      </c>
      <c r="G22">
        <v>3</v>
      </c>
      <c r="H22">
        <v>2981</v>
      </c>
      <c r="I22" t="s">
        <v>74</v>
      </c>
      <c r="J22" s="12">
        <f t="shared" si="0"/>
        <v>214.69305602146932</v>
      </c>
    </row>
    <row r="23" spans="1:10">
      <c r="A23" s="2" t="s">
        <v>82</v>
      </c>
      <c r="B23" s="11">
        <v>675000</v>
      </c>
      <c r="C23">
        <v>384</v>
      </c>
      <c r="D23">
        <v>1989</v>
      </c>
      <c r="E23" t="s">
        <v>56</v>
      </c>
      <c r="F23">
        <v>4</v>
      </c>
      <c r="G23">
        <v>2</v>
      </c>
      <c r="H23">
        <v>2549</v>
      </c>
      <c r="I23" t="s">
        <v>56</v>
      </c>
      <c r="J23" s="12">
        <f t="shared" si="0"/>
        <v>264.80972930561006</v>
      </c>
    </row>
    <row r="24" spans="1:10">
      <c r="A24" s="2" t="s">
        <v>83</v>
      </c>
      <c r="B24" s="11">
        <v>715000</v>
      </c>
      <c r="C24">
        <v>384</v>
      </c>
      <c r="D24">
        <v>1987</v>
      </c>
      <c r="E24" t="s">
        <v>56</v>
      </c>
      <c r="F24">
        <v>4</v>
      </c>
      <c r="G24">
        <v>3</v>
      </c>
      <c r="H24">
        <v>2520</v>
      </c>
      <c r="I24" t="s">
        <v>56</v>
      </c>
      <c r="J24" s="12">
        <f t="shared" si="0"/>
        <v>283.73015873015873</v>
      </c>
    </row>
    <row r="25" spans="1:10">
      <c r="A25" s="2" t="s">
        <v>84</v>
      </c>
      <c r="B25" s="11">
        <v>650000</v>
      </c>
      <c r="C25">
        <v>385</v>
      </c>
      <c r="D25">
        <v>2005</v>
      </c>
      <c r="E25" t="s">
        <v>56</v>
      </c>
      <c r="F25">
        <v>4</v>
      </c>
      <c r="G25">
        <v>3</v>
      </c>
      <c r="H25">
        <v>2874</v>
      </c>
      <c r="I25" t="s">
        <v>58</v>
      </c>
      <c r="J25" s="12">
        <f t="shared" si="0"/>
        <v>226.16562282533056</v>
      </c>
    </row>
    <row r="26" spans="1:10">
      <c r="A26" s="2" t="s">
        <v>85</v>
      </c>
      <c r="B26" s="11">
        <v>685000</v>
      </c>
      <c r="C26">
        <v>385</v>
      </c>
      <c r="D26">
        <v>2004</v>
      </c>
      <c r="E26" t="s">
        <v>56</v>
      </c>
      <c r="F26">
        <v>3</v>
      </c>
      <c r="G26">
        <v>2</v>
      </c>
      <c r="H26">
        <v>2810</v>
      </c>
      <c r="I26" t="s">
        <v>58</v>
      </c>
      <c r="J26" s="12">
        <f t="shared" si="0"/>
        <v>243.77224199288256</v>
      </c>
    </row>
    <row r="27" spans="1:10">
      <c r="A27" s="2" t="s">
        <v>86</v>
      </c>
      <c r="B27" s="11">
        <v>630000</v>
      </c>
      <c r="C27">
        <v>384</v>
      </c>
      <c r="D27">
        <v>1964</v>
      </c>
      <c r="E27" t="s">
        <v>56</v>
      </c>
      <c r="F27">
        <v>4</v>
      </c>
      <c r="G27">
        <v>4</v>
      </c>
      <c r="H27">
        <v>2681</v>
      </c>
      <c r="I27" t="s">
        <v>74</v>
      </c>
      <c r="J27" s="12">
        <f t="shared" si="0"/>
        <v>234.98694516971278</v>
      </c>
    </row>
    <row r="28" spans="1:10">
      <c r="A28" s="2" t="s">
        <v>87</v>
      </c>
      <c r="B28" s="11">
        <v>550000</v>
      </c>
      <c r="C28">
        <v>385</v>
      </c>
      <c r="D28">
        <v>2003</v>
      </c>
      <c r="E28" t="s">
        <v>56</v>
      </c>
      <c r="F28">
        <v>4</v>
      </c>
      <c r="G28">
        <v>3</v>
      </c>
      <c r="H28">
        <v>2566</v>
      </c>
      <c r="I28" t="s">
        <v>74</v>
      </c>
      <c r="J28" s="12">
        <f t="shared" si="0"/>
        <v>214.34138737334374</v>
      </c>
    </row>
    <row r="29" spans="1:10">
      <c r="A29" s="2" t="s">
        <v>88</v>
      </c>
      <c r="B29" s="11">
        <v>665000</v>
      </c>
      <c r="C29">
        <v>385</v>
      </c>
      <c r="D29">
        <v>2001</v>
      </c>
      <c r="E29" t="s">
        <v>56</v>
      </c>
      <c r="F29">
        <v>4</v>
      </c>
      <c r="G29">
        <v>2</v>
      </c>
      <c r="H29">
        <v>2699</v>
      </c>
      <c r="I29" t="s">
        <v>56</v>
      </c>
      <c r="J29" s="12">
        <f t="shared" si="0"/>
        <v>246.38755094479436</v>
      </c>
    </row>
    <row r="30" spans="1:10">
      <c r="A30" s="2" t="s">
        <v>89</v>
      </c>
      <c r="B30" s="11">
        <v>612743</v>
      </c>
      <c r="C30">
        <v>384</v>
      </c>
      <c r="D30">
        <v>2017</v>
      </c>
      <c r="E30" t="s">
        <v>56</v>
      </c>
      <c r="F30">
        <v>4</v>
      </c>
      <c r="G30">
        <v>3</v>
      </c>
      <c r="H30">
        <v>2526</v>
      </c>
      <c r="I30" t="s">
        <v>74</v>
      </c>
      <c r="J30" s="12">
        <f t="shared" si="0"/>
        <v>242.57442596991291</v>
      </c>
    </row>
    <row r="31" spans="1:10">
      <c r="A31" s="2" t="s">
        <v>90</v>
      </c>
      <c r="B31" s="11">
        <v>650000</v>
      </c>
      <c r="C31">
        <v>385</v>
      </c>
      <c r="D31">
        <v>1961</v>
      </c>
      <c r="E31" t="s">
        <v>74</v>
      </c>
      <c r="F31">
        <v>3</v>
      </c>
      <c r="G31">
        <v>3</v>
      </c>
      <c r="H31">
        <v>2517</v>
      </c>
      <c r="I31" t="s">
        <v>74</v>
      </c>
      <c r="J31" s="12">
        <f t="shared" si="0"/>
        <v>258.24394119984106</v>
      </c>
    </row>
    <row r="32" spans="1:10">
      <c r="A32" s="2" t="s">
        <v>91</v>
      </c>
      <c r="B32" s="11">
        <v>607500</v>
      </c>
      <c r="C32">
        <v>384</v>
      </c>
      <c r="D32">
        <v>1970</v>
      </c>
      <c r="E32" t="s">
        <v>56</v>
      </c>
      <c r="F32">
        <v>4</v>
      </c>
      <c r="G32">
        <v>3</v>
      </c>
      <c r="H32">
        <v>2552</v>
      </c>
      <c r="I32" t="s">
        <v>58</v>
      </c>
      <c r="J32" s="12">
        <f t="shared" si="0"/>
        <v>238.0485893416928</v>
      </c>
    </row>
    <row r="33" spans="1:10">
      <c r="A33" s="2" t="s">
        <v>92</v>
      </c>
      <c r="B33" s="11">
        <v>622000</v>
      </c>
      <c r="C33">
        <v>385</v>
      </c>
      <c r="D33">
        <v>2014</v>
      </c>
      <c r="E33" t="s">
        <v>56</v>
      </c>
      <c r="F33">
        <v>3</v>
      </c>
      <c r="G33">
        <v>2</v>
      </c>
      <c r="H33">
        <v>2575</v>
      </c>
      <c r="I33" t="s">
        <v>58</v>
      </c>
      <c r="J33" s="12">
        <f t="shared" si="0"/>
        <v>241.55339805825244</v>
      </c>
    </row>
    <row r="34" spans="1:10">
      <c r="A34" s="2" t="s">
        <v>93</v>
      </c>
      <c r="B34" s="11">
        <v>849900</v>
      </c>
      <c r="C34">
        <v>385</v>
      </c>
      <c r="D34">
        <v>2017</v>
      </c>
      <c r="E34" t="s">
        <v>56</v>
      </c>
      <c r="F34">
        <v>3</v>
      </c>
      <c r="G34">
        <v>3</v>
      </c>
      <c r="H34">
        <v>2755</v>
      </c>
      <c r="I34" t="s">
        <v>58</v>
      </c>
      <c r="J34" s="12">
        <f t="shared" si="0"/>
        <v>308.49364791288565</v>
      </c>
    </row>
    <row r="35" spans="1:10">
      <c r="A35" s="2" t="s">
        <v>95</v>
      </c>
      <c r="B35" s="11">
        <v>850000</v>
      </c>
      <c r="C35">
        <v>385</v>
      </c>
      <c r="D35">
        <v>2017</v>
      </c>
      <c r="E35" t="s">
        <v>56</v>
      </c>
      <c r="F35">
        <v>3</v>
      </c>
      <c r="G35">
        <v>3</v>
      </c>
      <c r="H35">
        <v>2755</v>
      </c>
      <c r="I35" t="s">
        <v>58</v>
      </c>
      <c r="J35" s="12">
        <f t="shared" si="0"/>
        <v>308.52994555353899</v>
      </c>
    </row>
    <row r="36" spans="1:10">
      <c r="A36" s="2" t="s">
        <v>94</v>
      </c>
      <c r="B36" s="11">
        <v>846395</v>
      </c>
      <c r="C36">
        <v>385</v>
      </c>
      <c r="D36">
        <v>2017</v>
      </c>
      <c r="E36" t="s">
        <v>56</v>
      </c>
      <c r="F36">
        <v>3</v>
      </c>
      <c r="G36">
        <v>3</v>
      </c>
      <c r="H36">
        <v>2738</v>
      </c>
      <c r="I36" t="s">
        <v>58</v>
      </c>
      <c r="J36" s="12">
        <f t="shared" si="0"/>
        <v>309.12892622352081</v>
      </c>
    </row>
    <row r="37" spans="1:10">
      <c r="A37" s="2" t="s">
        <v>96</v>
      </c>
      <c r="B37" s="11">
        <v>841350</v>
      </c>
      <c r="C37">
        <v>385</v>
      </c>
      <c r="D37">
        <v>2018</v>
      </c>
      <c r="E37" t="s">
        <v>56</v>
      </c>
      <c r="F37">
        <v>3</v>
      </c>
      <c r="G37">
        <v>3</v>
      </c>
      <c r="H37">
        <v>2738</v>
      </c>
      <c r="I37" t="s">
        <v>58</v>
      </c>
      <c r="J37" s="12">
        <f t="shared" si="0"/>
        <v>307.28634039444853</v>
      </c>
    </row>
    <row r="38" spans="1:10">
      <c r="A38" s="2" t="s">
        <v>97</v>
      </c>
      <c r="B38" s="11">
        <v>729900</v>
      </c>
      <c r="C38">
        <v>384</v>
      </c>
      <c r="D38">
        <v>2018</v>
      </c>
      <c r="E38" t="s">
        <v>56</v>
      </c>
      <c r="F38">
        <v>4</v>
      </c>
      <c r="G38">
        <v>3</v>
      </c>
      <c r="H38">
        <v>3300</v>
      </c>
      <c r="I38" t="s">
        <v>58</v>
      </c>
      <c r="J38" s="12">
        <f t="shared" si="0"/>
        <v>221.18181818181819</v>
      </c>
    </row>
    <row r="39" spans="1:10">
      <c r="A39" s="2" t="s">
        <v>98</v>
      </c>
      <c r="B39" s="11">
        <v>700000</v>
      </c>
      <c r="C39">
        <v>384</v>
      </c>
      <c r="D39">
        <v>2006</v>
      </c>
      <c r="E39" t="s">
        <v>56</v>
      </c>
      <c r="F39">
        <v>4</v>
      </c>
      <c r="G39">
        <v>2</v>
      </c>
      <c r="H39">
        <v>3165</v>
      </c>
      <c r="I39" t="s">
        <v>58</v>
      </c>
      <c r="J39" s="12">
        <f t="shared" si="0"/>
        <v>221.1690363349131</v>
      </c>
    </row>
    <row r="40" spans="1:10">
      <c r="A40" s="2" t="s">
        <v>99</v>
      </c>
      <c r="B40" s="11">
        <v>775000</v>
      </c>
      <c r="C40">
        <v>385</v>
      </c>
      <c r="D40">
        <v>1978</v>
      </c>
      <c r="E40" t="s">
        <v>56</v>
      </c>
      <c r="F40">
        <v>4</v>
      </c>
      <c r="G40">
        <v>3</v>
      </c>
      <c r="H40">
        <v>2642</v>
      </c>
      <c r="I40" t="s">
        <v>58</v>
      </c>
      <c r="J40" s="12">
        <f t="shared" si="0"/>
        <v>293.33838001514005</v>
      </c>
    </row>
    <row r="41" spans="1:10">
      <c r="A41" s="2" t="s">
        <v>100</v>
      </c>
      <c r="B41" s="11">
        <v>750000</v>
      </c>
      <c r="C41">
        <v>385</v>
      </c>
      <c r="D41">
        <v>2017</v>
      </c>
      <c r="E41" t="s">
        <v>56</v>
      </c>
      <c r="F41">
        <v>3</v>
      </c>
      <c r="G41">
        <v>2</v>
      </c>
      <c r="H41">
        <v>2936</v>
      </c>
      <c r="I41" t="s">
        <v>58</v>
      </c>
      <c r="J41" s="12">
        <f t="shared" si="0"/>
        <v>255.44959128065395</v>
      </c>
    </row>
    <row r="42" spans="1:10">
      <c r="A42" s="2" t="s">
        <v>13</v>
      </c>
      <c r="B42" s="11">
        <v>759000</v>
      </c>
      <c r="C42">
        <v>385</v>
      </c>
      <c r="D42">
        <v>2017</v>
      </c>
      <c r="E42" t="s">
        <v>56</v>
      </c>
      <c r="F42">
        <v>3</v>
      </c>
      <c r="G42">
        <v>2</v>
      </c>
      <c r="H42">
        <v>2930</v>
      </c>
      <c r="I42" t="s">
        <v>58</v>
      </c>
      <c r="J42" s="12">
        <f t="shared" si="0"/>
        <v>259.04436860068262</v>
      </c>
    </row>
    <row r="43" spans="1:10">
      <c r="J43" s="12"/>
    </row>
    <row r="44" spans="1:10">
      <c r="J44" s="12"/>
    </row>
    <row r="45" spans="1:10">
      <c r="J45" s="12"/>
    </row>
    <row r="46" spans="1:10">
      <c r="J46" s="12"/>
    </row>
    <row r="47" spans="1:10">
      <c r="J47" s="12"/>
    </row>
    <row r="48" spans="1:10">
      <c r="J48" s="12"/>
    </row>
    <row r="49" spans="10:10">
      <c r="J49" s="12"/>
    </row>
    <row r="50" spans="10:10">
      <c r="J50" s="12"/>
    </row>
    <row r="51" spans="10:10">
      <c r="J51" s="12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C33" sqref="C33"/>
    </sheetView>
  </sheetViews>
  <sheetFormatPr baseColWidth="10" defaultRowHeight="15" x14ac:dyDescent="0"/>
  <cols>
    <col min="1" max="2" width="15.83203125" customWidth="1"/>
  </cols>
  <sheetData>
    <row r="1" spans="1:8">
      <c r="A1" t="s">
        <v>105</v>
      </c>
      <c r="B1" t="s">
        <v>104</v>
      </c>
      <c r="C1" t="s">
        <v>102</v>
      </c>
      <c r="D1" t="s">
        <v>52</v>
      </c>
      <c r="E1" t="s">
        <v>54</v>
      </c>
      <c r="F1" t="s">
        <v>101</v>
      </c>
      <c r="G1" t="s">
        <v>103</v>
      </c>
      <c r="H1" t="s">
        <v>107</v>
      </c>
    </row>
    <row r="2" spans="1:8">
      <c r="A2" t="s">
        <v>106</v>
      </c>
      <c r="B2">
        <v>525000</v>
      </c>
      <c r="C2">
        <v>3</v>
      </c>
      <c r="D2">
        <v>2</v>
      </c>
      <c r="E2">
        <v>1684</v>
      </c>
      <c r="F2" t="s">
        <v>108</v>
      </c>
      <c r="G2">
        <v>2006</v>
      </c>
      <c r="H2">
        <f>B2/E2</f>
        <v>311.75771971496437</v>
      </c>
    </row>
    <row r="3" spans="1:8">
      <c r="A3" t="s">
        <v>106</v>
      </c>
      <c r="B3" s="11">
        <v>610000</v>
      </c>
      <c r="C3">
        <v>3</v>
      </c>
      <c r="D3">
        <v>2</v>
      </c>
      <c r="E3">
        <v>2263</v>
      </c>
      <c r="F3" t="s">
        <v>109</v>
      </c>
      <c r="G3">
        <v>2006</v>
      </c>
      <c r="H3">
        <f t="shared" ref="H3:H29" si="0">B3/E3</f>
        <v>269.5536897923111</v>
      </c>
    </row>
    <row r="4" spans="1:8">
      <c r="A4" t="s">
        <v>110</v>
      </c>
      <c r="B4">
        <v>415000</v>
      </c>
      <c r="C4">
        <v>3</v>
      </c>
      <c r="D4">
        <v>2</v>
      </c>
      <c r="E4">
        <v>2061</v>
      </c>
      <c r="F4" t="s">
        <v>109</v>
      </c>
      <c r="G4">
        <v>1979</v>
      </c>
      <c r="H4">
        <f t="shared" si="0"/>
        <v>201.35856380397865</v>
      </c>
    </row>
    <row r="5" spans="1:8">
      <c r="A5" t="s">
        <v>110</v>
      </c>
      <c r="B5">
        <v>550000</v>
      </c>
      <c r="C5">
        <v>2</v>
      </c>
      <c r="D5">
        <v>2</v>
      </c>
      <c r="E5">
        <v>2195</v>
      </c>
      <c r="F5" t="s">
        <v>109</v>
      </c>
      <c r="G5">
        <v>1979</v>
      </c>
      <c r="H5">
        <f t="shared" si="0"/>
        <v>250.56947608200454</v>
      </c>
    </row>
    <row r="6" spans="1:8">
      <c r="A6" t="s">
        <v>106</v>
      </c>
      <c r="B6">
        <v>645000</v>
      </c>
      <c r="C6">
        <v>3</v>
      </c>
      <c r="D6">
        <v>2</v>
      </c>
      <c r="E6">
        <v>2235</v>
      </c>
      <c r="F6" t="s">
        <v>109</v>
      </c>
      <c r="G6">
        <v>2006</v>
      </c>
      <c r="H6">
        <f t="shared" si="0"/>
        <v>288.59060402684565</v>
      </c>
    </row>
    <row r="7" spans="1:8">
      <c r="A7" t="s">
        <v>111</v>
      </c>
      <c r="B7">
        <v>528500</v>
      </c>
      <c r="C7">
        <v>3</v>
      </c>
      <c r="D7">
        <v>2</v>
      </c>
      <c r="E7">
        <v>2007</v>
      </c>
      <c r="H7">
        <f t="shared" si="0"/>
        <v>263.32835077229697</v>
      </c>
    </row>
    <row r="8" spans="1:8">
      <c r="A8" t="s">
        <v>112</v>
      </c>
      <c r="B8">
        <v>580000</v>
      </c>
      <c r="C8">
        <v>3</v>
      </c>
      <c r="D8">
        <v>2</v>
      </c>
      <c r="E8">
        <v>2364</v>
      </c>
      <c r="F8" t="s">
        <v>113</v>
      </c>
      <c r="G8">
        <v>1985</v>
      </c>
      <c r="H8">
        <f t="shared" si="0"/>
        <v>245.34686971235195</v>
      </c>
    </row>
    <row r="9" spans="1:8">
      <c r="A9" t="s">
        <v>114</v>
      </c>
      <c r="B9">
        <v>625000</v>
      </c>
      <c r="C9">
        <v>3</v>
      </c>
      <c r="D9">
        <v>2</v>
      </c>
      <c r="E9">
        <v>2200</v>
      </c>
      <c r="F9" t="s">
        <v>113</v>
      </c>
      <c r="G9">
        <v>1980</v>
      </c>
      <c r="H9">
        <f t="shared" si="0"/>
        <v>284.09090909090907</v>
      </c>
    </row>
    <row r="10" spans="1:8">
      <c r="A10" t="s">
        <v>114</v>
      </c>
      <c r="B10">
        <v>590000</v>
      </c>
      <c r="C10">
        <v>3</v>
      </c>
      <c r="D10">
        <v>2</v>
      </c>
      <c r="E10">
        <v>2203</v>
      </c>
      <c r="F10" t="s">
        <v>113</v>
      </c>
      <c r="G10">
        <v>1980</v>
      </c>
      <c r="H10">
        <f t="shared" si="0"/>
        <v>267.81661370857921</v>
      </c>
    </row>
    <row r="11" spans="1:8">
      <c r="A11" t="s">
        <v>114</v>
      </c>
      <c r="B11">
        <v>625000</v>
      </c>
      <c r="C11">
        <v>3</v>
      </c>
      <c r="D11">
        <v>2</v>
      </c>
      <c r="E11">
        <v>2300</v>
      </c>
      <c r="F11" t="s">
        <v>113</v>
      </c>
      <c r="G11">
        <v>1980</v>
      </c>
      <c r="H11">
        <f t="shared" si="0"/>
        <v>271.73913043478262</v>
      </c>
    </row>
    <row r="12" spans="1:8">
      <c r="A12" t="s">
        <v>114</v>
      </c>
      <c r="B12">
        <v>530000</v>
      </c>
      <c r="C12">
        <v>3</v>
      </c>
      <c r="D12">
        <v>2</v>
      </c>
      <c r="E12">
        <v>2300</v>
      </c>
      <c r="F12" t="s">
        <v>113</v>
      </c>
      <c r="G12">
        <v>1980</v>
      </c>
      <c r="H12">
        <f t="shared" si="0"/>
        <v>230.43478260869566</v>
      </c>
    </row>
    <row r="13" spans="1:8">
      <c r="A13" t="s">
        <v>114</v>
      </c>
      <c r="B13">
        <v>600000</v>
      </c>
      <c r="C13">
        <v>3</v>
      </c>
      <c r="D13">
        <v>2</v>
      </c>
      <c r="E13">
        <v>2300</v>
      </c>
      <c r="F13" t="s">
        <v>115</v>
      </c>
      <c r="G13">
        <v>1980</v>
      </c>
      <c r="H13">
        <f t="shared" si="0"/>
        <v>260.86956521739131</v>
      </c>
    </row>
    <row r="14" spans="1:8">
      <c r="A14" t="s">
        <v>116</v>
      </c>
      <c r="B14">
        <v>775000</v>
      </c>
      <c r="C14">
        <v>3</v>
      </c>
      <c r="D14">
        <v>2</v>
      </c>
      <c r="E14">
        <v>2950</v>
      </c>
      <c r="F14" t="s">
        <v>117</v>
      </c>
      <c r="G14">
        <v>1989</v>
      </c>
      <c r="H14">
        <f t="shared" si="0"/>
        <v>262.71186440677968</v>
      </c>
    </row>
    <row r="15" spans="1:8">
      <c r="A15" t="s">
        <v>118</v>
      </c>
      <c r="B15">
        <v>715000</v>
      </c>
      <c r="C15">
        <v>4</v>
      </c>
      <c r="D15">
        <v>3</v>
      </c>
      <c r="E15">
        <v>2468</v>
      </c>
      <c r="F15" t="s">
        <v>113</v>
      </c>
      <c r="G15">
        <v>1979</v>
      </c>
      <c r="H15">
        <f t="shared" si="0"/>
        <v>289.70826580226907</v>
      </c>
    </row>
    <row r="16" spans="1:8">
      <c r="A16" t="s">
        <v>119</v>
      </c>
      <c r="B16">
        <v>680000</v>
      </c>
      <c r="C16">
        <v>3</v>
      </c>
      <c r="D16">
        <v>3</v>
      </c>
      <c r="E16">
        <v>2245</v>
      </c>
      <c r="F16" t="s">
        <v>113</v>
      </c>
      <c r="G16">
        <v>1985</v>
      </c>
      <c r="H16">
        <f t="shared" si="0"/>
        <v>302.89532293986639</v>
      </c>
    </row>
    <row r="17" spans="1:8">
      <c r="A17" t="s">
        <v>120</v>
      </c>
      <c r="B17">
        <v>460000</v>
      </c>
      <c r="C17">
        <v>2</v>
      </c>
      <c r="D17">
        <v>2</v>
      </c>
      <c r="E17">
        <v>1438</v>
      </c>
      <c r="F17" t="s">
        <v>113</v>
      </c>
      <c r="G17">
        <v>1978</v>
      </c>
      <c r="H17">
        <f t="shared" si="0"/>
        <v>319.88873435326843</v>
      </c>
    </row>
    <row r="18" spans="1:8">
      <c r="A18" t="s">
        <v>120</v>
      </c>
      <c r="B18">
        <v>499000</v>
      </c>
      <c r="C18">
        <v>3</v>
      </c>
      <c r="D18">
        <v>2</v>
      </c>
      <c r="E18">
        <v>1694</v>
      </c>
      <c r="F18" t="s">
        <v>113</v>
      </c>
      <c r="G18">
        <v>1978</v>
      </c>
      <c r="H18">
        <f t="shared" si="0"/>
        <v>294.56906729634005</v>
      </c>
    </row>
    <row r="19" spans="1:8">
      <c r="A19" t="s">
        <v>121</v>
      </c>
      <c r="B19">
        <v>605000</v>
      </c>
      <c r="C19">
        <v>4</v>
      </c>
      <c r="D19">
        <v>3</v>
      </c>
      <c r="E19">
        <v>2650</v>
      </c>
      <c r="F19" t="s">
        <v>113</v>
      </c>
      <c r="G19">
        <v>1981</v>
      </c>
      <c r="H19">
        <f t="shared" si="0"/>
        <v>228.30188679245282</v>
      </c>
    </row>
    <row r="20" spans="1:8">
      <c r="A20" t="s">
        <v>122</v>
      </c>
      <c r="B20">
        <v>700000</v>
      </c>
      <c r="C20">
        <v>3</v>
      </c>
      <c r="D20">
        <v>3</v>
      </c>
      <c r="E20">
        <v>2213</v>
      </c>
      <c r="F20" t="s">
        <v>113</v>
      </c>
      <c r="G20">
        <v>2006</v>
      </c>
      <c r="H20">
        <f t="shared" si="0"/>
        <v>316.31269769543604</v>
      </c>
    </row>
    <row r="21" spans="1:8">
      <c r="A21" t="s">
        <v>118</v>
      </c>
      <c r="B21">
        <v>583000</v>
      </c>
      <c r="C21">
        <v>4</v>
      </c>
      <c r="D21">
        <v>3</v>
      </c>
      <c r="E21">
        <v>2468</v>
      </c>
      <c r="F21" t="s">
        <v>113</v>
      </c>
      <c r="G21">
        <v>1979</v>
      </c>
      <c r="H21">
        <f t="shared" si="0"/>
        <v>236.22366288492708</v>
      </c>
    </row>
    <row r="22" spans="1:8">
      <c r="A22" t="s">
        <v>123</v>
      </c>
      <c r="B22">
        <v>555000</v>
      </c>
      <c r="C22">
        <v>3</v>
      </c>
      <c r="D22">
        <v>3</v>
      </c>
      <c r="E22">
        <v>2029</v>
      </c>
      <c r="F22" t="s">
        <v>113</v>
      </c>
      <c r="G22">
        <v>1986</v>
      </c>
      <c r="H22">
        <f t="shared" si="0"/>
        <v>273.53376047313947</v>
      </c>
    </row>
    <row r="23" spans="1:8">
      <c r="A23" t="s">
        <v>123</v>
      </c>
      <c r="B23">
        <v>578000</v>
      </c>
      <c r="C23">
        <v>3</v>
      </c>
      <c r="D23">
        <v>3</v>
      </c>
      <c r="E23">
        <v>2029</v>
      </c>
      <c r="F23" t="s">
        <v>113</v>
      </c>
      <c r="G23">
        <v>1986</v>
      </c>
      <c r="H23">
        <f t="shared" si="0"/>
        <v>284.86939379004434</v>
      </c>
    </row>
    <row r="24" spans="1:8">
      <c r="A24" t="s">
        <v>123</v>
      </c>
      <c r="B24">
        <v>607500</v>
      </c>
      <c r="C24">
        <v>3</v>
      </c>
      <c r="D24">
        <v>2</v>
      </c>
      <c r="E24">
        <v>2427</v>
      </c>
      <c r="F24" t="s">
        <v>113</v>
      </c>
      <c r="G24">
        <v>1986</v>
      </c>
      <c r="H24">
        <f t="shared" si="0"/>
        <v>250.30902348578491</v>
      </c>
    </row>
    <row r="25" spans="1:8">
      <c r="A25" t="s">
        <v>123</v>
      </c>
      <c r="B25">
        <v>620000</v>
      </c>
      <c r="C25">
        <v>3</v>
      </c>
      <c r="D25">
        <v>2</v>
      </c>
      <c r="E25">
        <v>2427</v>
      </c>
      <c r="F25" t="s">
        <v>113</v>
      </c>
      <c r="G25">
        <v>1986</v>
      </c>
      <c r="H25">
        <f t="shared" si="0"/>
        <v>255.45941491553359</v>
      </c>
    </row>
    <row r="26" spans="1:8">
      <c r="A26" t="s">
        <v>124</v>
      </c>
      <c r="B26">
        <v>478000</v>
      </c>
      <c r="C26">
        <v>3</v>
      </c>
      <c r="D26">
        <v>2</v>
      </c>
      <c r="E26">
        <v>1651</v>
      </c>
      <c r="F26" t="s">
        <v>113</v>
      </c>
      <c r="G26">
        <v>1981</v>
      </c>
      <c r="H26">
        <f t="shared" si="0"/>
        <v>289.52150211992733</v>
      </c>
    </row>
    <row r="27" spans="1:8">
      <c r="A27" t="s">
        <v>124</v>
      </c>
      <c r="B27">
        <v>480000</v>
      </c>
      <c r="C27">
        <v>3</v>
      </c>
      <c r="D27">
        <v>2</v>
      </c>
      <c r="E27">
        <v>1651</v>
      </c>
      <c r="F27" t="s">
        <v>113</v>
      </c>
      <c r="G27">
        <v>1981</v>
      </c>
      <c r="H27">
        <f t="shared" si="0"/>
        <v>290.73288915808598</v>
      </c>
    </row>
    <row r="28" spans="1:8">
      <c r="A28" t="s">
        <v>125</v>
      </c>
      <c r="B28">
        <v>695000</v>
      </c>
      <c r="C28">
        <v>3</v>
      </c>
      <c r="D28">
        <v>3</v>
      </c>
      <c r="E28">
        <v>2102</v>
      </c>
      <c r="F28" t="s">
        <v>126</v>
      </c>
      <c r="H28">
        <f t="shared" si="0"/>
        <v>330.63748810656517</v>
      </c>
    </row>
    <row r="29" spans="1:8">
      <c r="A29" t="s">
        <v>122</v>
      </c>
      <c r="B29">
        <v>735000</v>
      </c>
      <c r="C29">
        <v>3</v>
      </c>
      <c r="D29">
        <v>3</v>
      </c>
      <c r="E29">
        <v>2615</v>
      </c>
      <c r="F29" t="s">
        <v>113</v>
      </c>
      <c r="G29">
        <v>2006</v>
      </c>
      <c r="H29">
        <f t="shared" si="0"/>
        <v>281.07074569789677</v>
      </c>
    </row>
    <row r="34" spans="5:8">
      <c r="E34" t="s">
        <v>127</v>
      </c>
      <c r="H34">
        <f>SUM(H2:H29)/28</f>
        <v>273.29292838869384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CBC SOLD 1 yr- No customs inclu</vt:lpstr>
      <vt:lpstr>SFR</vt:lpstr>
      <vt:lpstr>Condo Melb Beach- All OLD</vt:lpstr>
    </vt:vector>
  </TitlesOfParts>
  <Company>cbc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karli Winkler</dc:creator>
  <cp:lastModifiedBy>karli Winkler</cp:lastModifiedBy>
  <cp:lastPrinted>2018-06-22T14:43:29Z</cp:lastPrinted>
  <dcterms:created xsi:type="dcterms:W3CDTF">2018-06-22T00:23:52Z</dcterms:created>
  <dcterms:modified xsi:type="dcterms:W3CDTF">2018-09-10T15:30:37Z</dcterms:modified>
</cp:coreProperties>
</file>